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Утвержденная смета" sheetId="2" r:id="rId1"/>
    <sheet name="Лист3" sheetId="3" r:id="rId2"/>
  </sheets>
  <externalReferences>
    <externalReference r:id="rId3"/>
  </externalReferences>
  <calcPr calcId="145621" refMode="R1C1"/>
</workbook>
</file>

<file path=xl/calcChain.xml><?xml version="1.0" encoding="utf-8"?>
<calcChain xmlns="http://schemas.openxmlformats.org/spreadsheetml/2006/main">
  <c r="G47" i="2" l="1"/>
  <c r="G23" i="2"/>
  <c r="G30" i="2"/>
  <c r="G39" i="2"/>
  <c r="G48" i="2" s="1"/>
  <c r="G49" i="2"/>
  <c r="G15" i="2"/>
  <c r="G14" i="2"/>
  <c r="F13" i="2"/>
  <c r="G13" i="2"/>
  <c r="G10" i="2"/>
  <c r="E10" i="2" s="1"/>
  <c r="E16" i="2" s="1"/>
  <c r="A9" i="2"/>
  <c r="G16" i="2" l="1"/>
</calcChain>
</file>

<file path=xl/comments1.xml><?xml version="1.0" encoding="utf-8"?>
<comments xmlns="http://schemas.openxmlformats.org/spreadsheetml/2006/main">
  <authors>
    <author>Автор</author>
  </authors>
  <commentList>
    <comment ref="B51" authorId="0">
      <text>
        <r>
          <rPr>
            <sz val="8"/>
            <color indexed="81"/>
            <rFont val="Tahoma"/>
            <family val="2"/>
            <charset val="204"/>
          </rPr>
          <t>ДИФИЦИТ БЮДЖЕТА — превышение расходов бюджета над доходами.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ПРОФИЦИТ БЮДЖЕТА  — превышение доходов бюджета над его расходами (положительное сальдо бюджета)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ПРОФИЦИТ БЮДЖЕТА  — превышение доходов бюджета над его расходами (положительное сальдо бюджета)</t>
        </r>
      </text>
    </comment>
  </commentList>
</comments>
</file>

<file path=xl/sharedStrings.xml><?xml version="1.0" encoding="utf-8"?>
<sst xmlns="http://schemas.openxmlformats.org/spreadsheetml/2006/main" count="67" uniqueCount="58">
  <si>
    <t>№п/п</t>
  </si>
  <si>
    <t>Наименование статьи расходов</t>
  </si>
  <si>
    <t>Сумма (рублей)</t>
  </si>
  <si>
    <t>Ремонт, обслуживание основных фондов, расходные материалы.</t>
  </si>
  <si>
    <t>Банковские расходы</t>
  </si>
  <si>
    <t>Транспортные расходы</t>
  </si>
  <si>
    <t>Услуги связи</t>
  </si>
  <si>
    <t>Возмещение расходов членам правления, связанных с решением уставных задач Партнерства</t>
  </si>
  <si>
    <t xml:space="preserve"> </t>
  </si>
  <si>
    <t xml:space="preserve">                                                                          Проект рабочей группы</t>
  </si>
  <si>
    <t xml:space="preserve">                                                                            Одобрен на заседании Правления</t>
  </si>
  <si>
    <t xml:space="preserve">                                                                            Протокол 04/4 от 17.04.2012 г.</t>
  </si>
  <si>
    <t>Оплата %</t>
  </si>
  <si>
    <t>Фонд заработной платы с налогом на доходы физических лиц.</t>
  </si>
  <si>
    <t xml:space="preserve">Премиальный фонд с налогом на доходы физических лиц. </t>
  </si>
  <si>
    <t>Налоги и взносы во внебюджетные фонды 30,2%</t>
  </si>
  <si>
    <t>Охрана офиса</t>
  </si>
  <si>
    <t>Эксплуатационные расходы  по обслуживанию офисного помещения, страхование имущества</t>
  </si>
  <si>
    <t>Командировочные расходы</t>
  </si>
  <si>
    <t>Почтовые расходы, нотариальные расходы, содержание имущества</t>
  </si>
  <si>
    <t xml:space="preserve">Канцтовары, атрибутика, бланки. </t>
  </si>
  <si>
    <t>Информационные услуги (пополнение, обновление, обслуживание  специальных информационных программ)</t>
  </si>
  <si>
    <t>Аренда помещения для мероприятий партнёрства. Собрания.</t>
  </si>
  <si>
    <t>Ежегодное проведение аудита.</t>
  </si>
  <si>
    <t>Участие в объединениях, ассоциациях.</t>
  </si>
  <si>
    <t>Взнос в НОС за членов Партнёрства.</t>
  </si>
  <si>
    <t>Хозяйственные расходы</t>
  </si>
  <si>
    <t>УТВЕРЖДЕНА</t>
  </si>
  <si>
    <t>БЮДЖЕТ</t>
  </si>
  <si>
    <t xml:space="preserve"> ДОХОДОВ И РАСХОДОВ (СМЕТА)</t>
  </si>
  <si>
    <t xml:space="preserve">  НП СРО "КС" на 2013 г.</t>
  </si>
  <si>
    <t>ДОХОДЫ</t>
  </si>
  <si>
    <t>Планируемая сумма (руб.)</t>
  </si>
  <si>
    <t>Ожидаемая сумма оплаты (руб.)</t>
  </si>
  <si>
    <t>Остаток неиспользованных средств на начало 2013 года в том числе:</t>
  </si>
  <si>
    <t>Задолженность Членов Партнерства по взносам  за 2010 - 2012 год</t>
  </si>
  <si>
    <t>Членские взносы за 2013 год</t>
  </si>
  <si>
    <t>Вступительные взносы в 2013 году</t>
  </si>
  <si>
    <t>РАСХОДЫ</t>
  </si>
  <si>
    <t>1. Оплата труда</t>
  </si>
  <si>
    <t>ИТОГО:</t>
  </si>
  <si>
    <t>2. Административно-хозяйственные расходы</t>
  </si>
  <si>
    <t>Материальные расходы</t>
  </si>
  <si>
    <t>3. Производственные расходы</t>
  </si>
  <si>
    <t>4. Прочие расходы</t>
  </si>
  <si>
    <t>Коллективное страхование гражданской ответственности за причинение вреда вследствие недостатков работ членов Партнёрства</t>
  </si>
  <si>
    <t>ИТОГО ПО СМЕТЕ:</t>
  </si>
  <si>
    <t>6. Резерв расходов Правления СРО</t>
  </si>
  <si>
    <t>Дефицит бюджета при неполной собираемости членских взносов - 90%</t>
  </si>
  <si>
    <t>Профицит бюджета при полной (90 %) собираемости членских взносов</t>
  </si>
  <si>
    <t>Профицит бюджета при полной (100 %) собираемости членских взносов</t>
  </si>
  <si>
    <t>-</t>
  </si>
  <si>
    <t>ИТОГО СУММЫ ПОСТУПЛЕНИЙ, ОЖИДАЕМЫХ В 2013 ГОДУ</t>
  </si>
  <si>
    <r>
      <rPr>
        <b/>
        <sz val="9"/>
        <rFont val="Arial"/>
        <family val="2"/>
        <charset val="204"/>
      </rPr>
      <t>*</t>
    </r>
    <r>
      <rPr>
        <sz val="9"/>
        <rFont val="Arial"/>
        <family val="2"/>
        <charset val="204"/>
      </rPr>
      <t xml:space="preserve"> Членские, вступительный взносы с 2010-2012 год</t>
    </r>
  </si>
  <si>
    <r>
      <rPr>
        <b/>
        <sz val="9"/>
        <rFont val="Arial"/>
        <family val="2"/>
        <charset val="204"/>
      </rPr>
      <t>*</t>
    </r>
    <r>
      <rPr>
        <sz val="9"/>
        <rFont val="Arial"/>
        <family val="2"/>
        <charset val="204"/>
      </rPr>
      <t xml:space="preserve"> Процент банка от размещения на депозитных вкладах вступительных, членских взносов</t>
    </r>
  </si>
  <si>
    <r>
      <rPr>
        <b/>
        <sz val="9"/>
        <color theme="1"/>
        <rFont val="Arial"/>
        <family val="2"/>
        <charset val="204"/>
      </rPr>
      <t>5. Непредвиденные расходы (</t>
    </r>
    <r>
      <rPr>
        <sz val="9"/>
        <color theme="1"/>
        <rFont val="Arial"/>
        <family val="2"/>
        <charset val="204"/>
      </rPr>
      <t>материальные расходы, консультационные услуги, Печатная продукция, имиджевые расходы)</t>
    </r>
  </si>
  <si>
    <r>
      <t xml:space="preserve">Протокол № 4  от " </t>
    </r>
    <r>
      <rPr>
        <u/>
        <sz val="10"/>
        <color rgb="FF000000"/>
        <rFont val="Arial"/>
        <family val="2"/>
        <charset val="204"/>
      </rPr>
      <t>11</t>
    </r>
    <r>
      <rPr>
        <sz val="10"/>
        <color rgb="FF000000"/>
        <rFont val="Arial"/>
        <family val="2"/>
        <charset val="204"/>
      </rPr>
      <t xml:space="preserve"> " </t>
    </r>
    <r>
      <rPr>
        <u/>
        <sz val="10"/>
        <color rgb="FF000000"/>
        <rFont val="Arial"/>
        <family val="2"/>
        <charset val="204"/>
      </rPr>
      <t>апреля  2013 г.</t>
    </r>
  </si>
  <si>
    <t>Общим собранием членов НП СРО "КС"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</si>
</sst>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9" fillId="0" borderId="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9" fontId="9" fillId="2" borderId="13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55;%20&#1057;&#1056;&#1054;%20&#1050;&#1057;\&#1057;&#1084;&#1077;&#1090;&#1072;\2013\&#1055;&#1088;&#1086;&#1077;&#1082;&#1090;%20&#1089;&#1084;&#1077;&#1090;&#1099;%202013%20&#1075;%20&#1089;%20&#1072;&#1085;&#1072;&#1083;&#1080;&#1079;&#1086;&#1084;%20&#1079;&#1072;&#1090;&#1088;&#1072;&#1090;%202012%20&#1075;%20(&#1080;&#1085;&#1080;&#1094;&#1080;&#1072;&#1090;&#1080;&#1074;&#1085;&#1072;&#1103;%20&#1075;&#1088;&#1091;&#1087;&#1087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ернутая смета"/>
      <sheetName val="сравнит. анализ 2012 к 2011"/>
      <sheetName val="Проект сметы 2013"/>
      <sheetName val="Расчет поступлений"/>
      <sheetName val="Сравнительный анализ проектов"/>
      <sheetName val="Разногласия с раб.комиссией"/>
      <sheetName val="Смета на сайт"/>
      <sheetName val="Транспортные расходы"/>
    </sheetNames>
    <sheetDataSet>
      <sheetData sheetId="0"/>
      <sheetData sheetId="1"/>
      <sheetData sheetId="2">
        <row r="16">
          <cell r="A16" t="str">
            <v>Членские взносы 2013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G4" sqref="G4"/>
    </sheetView>
  </sheetViews>
  <sheetFormatPr defaultRowHeight="15" x14ac:dyDescent="0.25"/>
  <cols>
    <col min="1" max="1" width="7.28515625" customWidth="1"/>
    <col min="2" max="2" width="17.5703125" customWidth="1"/>
    <col min="3" max="3" width="8.85546875" customWidth="1"/>
    <col min="4" max="4" width="22" customWidth="1"/>
    <col min="5" max="5" width="21.42578125" customWidth="1"/>
    <col min="6" max="6" width="9.85546875" customWidth="1"/>
    <col min="7" max="7" width="22.140625" customWidth="1"/>
    <col min="8" max="8" width="19.140625" customWidth="1"/>
    <col min="9" max="9" width="22.7109375" customWidth="1"/>
  </cols>
  <sheetData>
    <row r="1" spans="1:8" ht="13.5" customHeight="1" x14ac:dyDescent="0.25">
      <c r="B1" s="5" t="s">
        <v>9</v>
      </c>
      <c r="C1" s="5"/>
      <c r="D1" s="5"/>
      <c r="E1" s="7" t="s">
        <v>8</v>
      </c>
      <c r="F1" s="7" t="s">
        <v>8</v>
      </c>
      <c r="G1" s="2" t="s">
        <v>27</v>
      </c>
    </row>
    <row r="2" spans="1:8" ht="13.5" customHeight="1" x14ac:dyDescent="0.25">
      <c r="B2" s="6" t="s">
        <v>10</v>
      </c>
      <c r="C2" s="6"/>
      <c r="D2" s="6" t="s">
        <v>8</v>
      </c>
      <c r="G2" s="84" t="s">
        <v>57</v>
      </c>
      <c r="H2" s="82"/>
    </row>
    <row r="3" spans="1:8" ht="13.5" customHeight="1" x14ac:dyDescent="0.25">
      <c r="B3" s="6" t="s">
        <v>11</v>
      </c>
      <c r="C3" s="6"/>
      <c r="D3" s="6" t="s">
        <v>8</v>
      </c>
      <c r="F3" s="83"/>
      <c r="G3" s="84" t="s">
        <v>56</v>
      </c>
      <c r="H3" s="83"/>
    </row>
    <row r="4" spans="1:8" ht="9" customHeight="1" x14ac:dyDescent="0.25">
      <c r="B4" s="4"/>
    </row>
    <row r="5" spans="1:8" x14ac:dyDescent="0.25">
      <c r="A5" s="81" t="s">
        <v>28</v>
      </c>
      <c r="B5" s="81"/>
      <c r="C5" s="81"/>
      <c r="D5" s="81"/>
      <c r="E5" s="81"/>
      <c r="F5" s="81"/>
      <c r="G5" s="81"/>
    </row>
    <row r="6" spans="1:8" x14ac:dyDescent="0.25">
      <c r="A6" s="81" t="s">
        <v>29</v>
      </c>
      <c r="B6" s="81"/>
      <c r="C6" s="81"/>
      <c r="D6" s="81"/>
      <c r="E6" s="81"/>
      <c r="F6" s="81"/>
      <c r="G6" s="81"/>
    </row>
    <row r="7" spans="1:8" x14ac:dyDescent="0.25">
      <c r="A7" s="81" t="s">
        <v>30</v>
      </c>
      <c r="B7" s="81"/>
      <c r="C7" s="81"/>
      <c r="D7" s="81"/>
      <c r="E7" s="81"/>
      <c r="F7" s="81"/>
      <c r="G7" s="81"/>
    </row>
    <row r="8" spans="1:8" ht="15.75" thickBot="1" x14ac:dyDescent="0.3">
      <c r="A8" s="61" t="s">
        <v>31</v>
      </c>
      <c r="B8" s="61"/>
      <c r="C8" s="1"/>
      <c r="D8" s="1"/>
      <c r="E8" s="1"/>
      <c r="F8" s="2"/>
      <c r="G8" s="1"/>
    </row>
    <row r="9" spans="1:8" ht="24.75" thickBot="1" x14ac:dyDescent="0.3">
      <c r="A9" s="62" t="str">
        <f>'[1]Проект сметы 2013'!A16:D16</f>
        <v>Членские взносы 2013</v>
      </c>
      <c r="B9" s="63"/>
      <c r="C9" s="63"/>
      <c r="D9" s="64"/>
      <c r="E9" s="8" t="s">
        <v>32</v>
      </c>
      <c r="F9" s="9" t="s">
        <v>12</v>
      </c>
      <c r="G9" s="10" t="s">
        <v>33</v>
      </c>
    </row>
    <row r="10" spans="1:8" ht="15.75" customHeight="1" thickBot="1" x14ac:dyDescent="0.3">
      <c r="A10" s="65" t="s">
        <v>34</v>
      </c>
      <c r="B10" s="66"/>
      <c r="C10" s="66"/>
      <c r="D10" s="67"/>
      <c r="E10" s="21">
        <f>G10</f>
        <v>5038589.25</v>
      </c>
      <c r="F10" s="22"/>
      <c r="G10" s="14">
        <f>SUM(E11:E12)</f>
        <v>5038589.25</v>
      </c>
    </row>
    <row r="11" spans="1:8" ht="15" customHeight="1" x14ac:dyDescent="0.25">
      <c r="A11" s="68" t="s">
        <v>53</v>
      </c>
      <c r="B11" s="69"/>
      <c r="C11" s="69"/>
      <c r="D11" s="70"/>
      <c r="E11" s="23">
        <v>2181535.2999999998</v>
      </c>
      <c r="F11" s="24"/>
      <c r="G11" s="25"/>
    </row>
    <row r="12" spans="1:8" ht="15.75" customHeight="1" thickBot="1" x14ac:dyDescent="0.3">
      <c r="A12" s="71" t="s">
        <v>54</v>
      </c>
      <c r="B12" s="72"/>
      <c r="C12" s="72"/>
      <c r="D12" s="73"/>
      <c r="E12" s="26">
        <v>2857053.95</v>
      </c>
      <c r="F12" s="27"/>
      <c r="G12" s="28"/>
    </row>
    <row r="13" spans="1:8" ht="26.25" customHeight="1" thickBot="1" x14ac:dyDescent="0.3">
      <c r="A13" s="57" t="s">
        <v>35</v>
      </c>
      <c r="B13" s="58"/>
      <c r="C13" s="58"/>
      <c r="D13" s="59"/>
      <c r="E13" s="29">
        <v>1168000</v>
      </c>
      <c r="F13" s="22">
        <f>30%</f>
        <v>0.3</v>
      </c>
      <c r="G13" s="14">
        <f>E13*F13</f>
        <v>350400</v>
      </c>
    </row>
    <row r="14" spans="1:8" ht="15.75" customHeight="1" thickBot="1" x14ac:dyDescent="0.3">
      <c r="A14" s="57" t="s">
        <v>36</v>
      </c>
      <c r="B14" s="58"/>
      <c r="C14" s="58"/>
      <c r="D14" s="59"/>
      <c r="E14" s="29">
        <v>13500000</v>
      </c>
      <c r="F14" s="22">
        <v>0.9</v>
      </c>
      <c r="G14" s="14">
        <f>E14*F14</f>
        <v>12150000</v>
      </c>
    </row>
    <row r="15" spans="1:8" ht="15.75" customHeight="1" thickBot="1" x14ac:dyDescent="0.3">
      <c r="A15" s="57" t="s">
        <v>37</v>
      </c>
      <c r="B15" s="58"/>
      <c r="C15" s="58"/>
      <c r="D15" s="59"/>
      <c r="E15" s="29">
        <v>375000</v>
      </c>
      <c r="F15" s="22"/>
      <c r="G15" s="14">
        <f>E15</f>
        <v>375000</v>
      </c>
    </row>
    <row r="16" spans="1:8" ht="21.75" customHeight="1" thickBot="1" x14ac:dyDescent="0.3">
      <c r="A16" s="57" t="s">
        <v>52</v>
      </c>
      <c r="B16" s="58"/>
      <c r="C16" s="58"/>
      <c r="D16" s="59"/>
      <c r="E16" s="30">
        <f>E10+E13+E14+E15</f>
        <v>20081589.25</v>
      </c>
      <c r="F16" s="31"/>
      <c r="G16" s="32">
        <f>SUM(G10:G15)</f>
        <v>17913989.25</v>
      </c>
    </row>
    <row r="17" spans="1:7" ht="16.5" thickBot="1" x14ac:dyDescent="0.3">
      <c r="A17" s="60" t="s">
        <v>38</v>
      </c>
      <c r="B17" s="60"/>
      <c r="C17" s="3"/>
      <c r="D17" s="3"/>
      <c r="E17" s="3"/>
      <c r="F17" s="3"/>
      <c r="G17" s="3"/>
    </row>
    <row r="18" spans="1:7" ht="15.75" thickBot="1" x14ac:dyDescent="0.3">
      <c r="A18" s="11" t="s">
        <v>0</v>
      </c>
      <c r="B18" s="77" t="s">
        <v>1</v>
      </c>
      <c r="C18" s="78"/>
      <c r="D18" s="78"/>
      <c r="E18" s="78"/>
      <c r="F18" s="78"/>
      <c r="G18" s="12" t="s">
        <v>2</v>
      </c>
    </row>
    <row r="19" spans="1:7" ht="15.75" thickBot="1" x14ac:dyDescent="0.3">
      <c r="A19" s="11"/>
      <c r="B19" s="79" t="s">
        <v>39</v>
      </c>
      <c r="C19" s="79"/>
      <c r="D19" s="79"/>
      <c r="E19" s="79"/>
      <c r="F19" s="80"/>
      <c r="G19" s="12"/>
    </row>
    <row r="20" spans="1:7" ht="15.75" customHeight="1" thickBot="1" x14ac:dyDescent="0.3">
      <c r="A20" s="33">
        <v>1</v>
      </c>
      <c r="B20" s="76" t="s">
        <v>13</v>
      </c>
      <c r="C20" s="46"/>
      <c r="D20" s="46"/>
      <c r="E20" s="46"/>
      <c r="F20" s="46"/>
      <c r="G20" s="34">
        <v>4883033</v>
      </c>
    </row>
    <row r="21" spans="1:7" ht="15.75" customHeight="1" thickBot="1" x14ac:dyDescent="0.3">
      <c r="A21" s="33">
        <v>2</v>
      </c>
      <c r="B21" s="76" t="s">
        <v>14</v>
      </c>
      <c r="C21" s="46"/>
      <c r="D21" s="46"/>
      <c r="E21" s="46"/>
      <c r="F21" s="46"/>
      <c r="G21" s="34">
        <v>1555588</v>
      </c>
    </row>
    <row r="22" spans="1:7" ht="15.75" customHeight="1" thickBot="1" x14ac:dyDescent="0.3">
      <c r="A22" s="35">
        <v>3</v>
      </c>
      <c r="B22" s="45" t="s">
        <v>15</v>
      </c>
      <c r="C22" s="46"/>
      <c r="D22" s="46"/>
      <c r="E22" s="46"/>
      <c r="F22" s="46"/>
      <c r="G22" s="34">
        <v>1944463</v>
      </c>
    </row>
    <row r="23" spans="1:7" ht="15.75" thickBot="1" x14ac:dyDescent="0.3">
      <c r="A23" s="35"/>
      <c r="B23" s="74" t="s">
        <v>40</v>
      </c>
      <c r="C23" s="75"/>
      <c r="D23" s="75"/>
      <c r="E23" s="75"/>
      <c r="F23" s="75"/>
      <c r="G23" s="13">
        <f>SUM(G20:G22)</f>
        <v>8383084</v>
      </c>
    </row>
    <row r="24" spans="1:7" ht="15.75" customHeight="1" thickBot="1" x14ac:dyDescent="0.3">
      <c r="A24" s="36"/>
      <c r="B24" s="51" t="s">
        <v>41</v>
      </c>
      <c r="C24" s="52"/>
      <c r="D24" s="52"/>
      <c r="E24" s="52"/>
      <c r="F24" s="52"/>
      <c r="G24" s="14"/>
    </row>
    <row r="25" spans="1:7" ht="15.75" customHeight="1" thickBot="1" x14ac:dyDescent="0.3">
      <c r="A25" s="37">
        <v>1</v>
      </c>
      <c r="B25" s="45" t="s">
        <v>3</v>
      </c>
      <c r="C25" s="46"/>
      <c r="D25" s="46"/>
      <c r="E25" s="46"/>
      <c r="F25" s="46"/>
      <c r="G25" s="34">
        <v>120000</v>
      </c>
    </row>
    <row r="26" spans="1:7" ht="15.75" thickBot="1" x14ac:dyDescent="0.3">
      <c r="A26" s="37">
        <v>2</v>
      </c>
      <c r="B26" s="45" t="s">
        <v>16</v>
      </c>
      <c r="C26" s="46"/>
      <c r="D26" s="46"/>
      <c r="E26" s="46"/>
      <c r="F26" s="46"/>
      <c r="G26" s="34">
        <v>30000</v>
      </c>
    </row>
    <row r="27" spans="1:7" ht="23.25" customHeight="1" thickBot="1" x14ac:dyDescent="0.3">
      <c r="A27" s="37">
        <v>3</v>
      </c>
      <c r="B27" s="45" t="s">
        <v>17</v>
      </c>
      <c r="C27" s="46"/>
      <c r="D27" s="46"/>
      <c r="E27" s="46"/>
      <c r="F27" s="46"/>
      <c r="G27" s="34">
        <v>284000</v>
      </c>
    </row>
    <row r="28" spans="1:7" ht="15.75" thickBot="1" x14ac:dyDescent="0.3">
      <c r="A28" s="37">
        <v>4</v>
      </c>
      <c r="B28" s="45" t="s">
        <v>42</v>
      </c>
      <c r="C28" s="46"/>
      <c r="D28" s="46"/>
      <c r="E28" s="46"/>
      <c r="F28" s="46"/>
      <c r="G28" s="34">
        <v>20000</v>
      </c>
    </row>
    <row r="29" spans="1:7" ht="15.75" thickBot="1" x14ac:dyDescent="0.3">
      <c r="A29" s="37">
        <v>5</v>
      </c>
      <c r="B29" s="45" t="s">
        <v>26</v>
      </c>
      <c r="C29" s="46"/>
      <c r="D29" s="46"/>
      <c r="E29" s="46"/>
      <c r="F29" s="46"/>
      <c r="G29" s="34">
        <v>60000</v>
      </c>
    </row>
    <row r="30" spans="1:7" ht="15.75" thickBot="1" x14ac:dyDescent="0.3">
      <c r="A30" s="38"/>
      <c r="B30" s="51" t="s">
        <v>40</v>
      </c>
      <c r="C30" s="52"/>
      <c r="D30" s="52"/>
      <c r="E30" s="52"/>
      <c r="F30" s="52"/>
      <c r="G30" s="14">
        <f>SUM(G25:G29)</f>
        <v>514000</v>
      </c>
    </row>
    <row r="31" spans="1:7" ht="15.75" customHeight="1" thickBot="1" x14ac:dyDescent="0.3">
      <c r="A31" s="38" t="s">
        <v>8</v>
      </c>
      <c r="B31" s="51" t="s">
        <v>43</v>
      </c>
      <c r="C31" s="52"/>
      <c r="D31" s="52"/>
      <c r="E31" s="52"/>
      <c r="F31" s="52"/>
      <c r="G31" s="14"/>
    </row>
    <row r="32" spans="1:7" ht="15.75" thickBot="1" x14ac:dyDescent="0.3">
      <c r="A32" s="37">
        <v>1</v>
      </c>
      <c r="B32" s="45" t="s">
        <v>18</v>
      </c>
      <c r="C32" s="46"/>
      <c r="D32" s="46"/>
      <c r="E32" s="46"/>
      <c r="F32" s="46"/>
      <c r="G32" s="34">
        <v>522000</v>
      </c>
    </row>
    <row r="33" spans="1:7" ht="15.75" thickBot="1" x14ac:dyDescent="0.3">
      <c r="A33" s="37">
        <v>2</v>
      </c>
      <c r="B33" s="45" t="s">
        <v>4</v>
      </c>
      <c r="C33" s="46"/>
      <c r="D33" s="46"/>
      <c r="E33" s="46"/>
      <c r="F33" s="46"/>
      <c r="G33" s="34">
        <v>53000</v>
      </c>
    </row>
    <row r="34" spans="1:7" ht="15.75" customHeight="1" thickBot="1" x14ac:dyDescent="0.3">
      <c r="A34" s="37">
        <v>3</v>
      </c>
      <c r="B34" s="45" t="s">
        <v>19</v>
      </c>
      <c r="C34" s="46"/>
      <c r="D34" s="46"/>
      <c r="E34" s="46"/>
      <c r="F34" s="46"/>
      <c r="G34" s="34">
        <v>20000</v>
      </c>
    </row>
    <row r="35" spans="1:7" ht="15.75" customHeight="1" thickBot="1" x14ac:dyDescent="0.3">
      <c r="A35" s="37">
        <v>4</v>
      </c>
      <c r="B35" s="45" t="s">
        <v>20</v>
      </c>
      <c r="C35" s="46"/>
      <c r="D35" s="46"/>
      <c r="E35" s="46"/>
      <c r="F35" s="46"/>
      <c r="G35" s="34">
        <v>100000</v>
      </c>
    </row>
    <row r="36" spans="1:7" ht="15.75" thickBot="1" x14ac:dyDescent="0.3">
      <c r="A36" s="37">
        <v>5</v>
      </c>
      <c r="B36" s="45" t="s">
        <v>5</v>
      </c>
      <c r="C36" s="46"/>
      <c r="D36" s="46"/>
      <c r="E36" s="46"/>
      <c r="F36" s="46"/>
      <c r="G36" s="34">
        <v>150000</v>
      </c>
    </row>
    <row r="37" spans="1:7" ht="15.75" thickBot="1" x14ac:dyDescent="0.3">
      <c r="A37" s="37">
        <v>6</v>
      </c>
      <c r="B37" s="45" t="s">
        <v>6</v>
      </c>
      <c r="C37" s="46"/>
      <c r="D37" s="46"/>
      <c r="E37" s="46"/>
      <c r="F37" s="46"/>
      <c r="G37" s="34">
        <v>99120</v>
      </c>
    </row>
    <row r="38" spans="1:7" ht="23.25" customHeight="1" thickBot="1" x14ac:dyDescent="0.3">
      <c r="A38" s="39">
        <v>7</v>
      </c>
      <c r="B38" s="76" t="s">
        <v>21</v>
      </c>
      <c r="C38" s="46"/>
      <c r="D38" s="46"/>
      <c r="E38" s="46"/>
      <c r="F38" s="46"/>
      <c r="G38" s="34">
        <v>200000</v>
      </c>
    </row>
    <row r="39" spans="1:7" ht="15.75" thickBot="1" x14ac:dyDescent="0.3">
      <c r="A39" s="36"/>
      <c r="B39" s="51" t="s">
        <v>40</v>
      </c>
      <c r="C39" s="52"/>
      <c r="D39" s="52"/>
      <c r="E39" s="52"/>
      <c r="F39" s="52"/>
      <c r="G39" s="14">
        <f>SUM(G32:G38)</f>
        <v>1144120</v>
      </c>
    </row>
    <row r="40" spans="1:7" ht="15.75" thickBot="1" x14ac:dyDescent="0.3">
      <c r="A40" s="38" t="s">
        <v>8</v>
      </c>
      <c r="B40" s="51" t="s">
        <v>44</v>
      </c>
      <c r="C40" s="52"/>
      <c r="D40" s="52"/>
      <c r="E40" s="52"/>
      <c r="F40" s="52"/>
      <c r="G40" s="14"/>
    </row>
    <row r="41" spans="1:7" ht="15.75" customHeight="1" thickBot="1" x14ac:dyDescent="0.3">
      <c r="A41" s="37">
        <v>1</v>
      </c>
      <c r="B41" s="45" t="s">
        <v>22</v>
      </c>
      <c r="C41" s="46"/>
      <c r="D41" s="46"/>
      <c r="E41" s="46"/>
      <c r="F41" s="46"/>
      <c r="G41" s="34">
        <v>30000</v>
      </c>
    </row>
    <row r="42" spans="1:7" ht="26.25" customHeight="1" thickBot="1" x14ac:dyDescent="0.3">
      <c r="A42" s="37">
        <v>2</v>
      </c>
      <c r="B42" s="45" t="s">
        <v>7</v>
      </c>
      <c r="C42" s="46"/>
      <c r="D42" s="46"/>
      <c r="E42" s="46"/>
      <c r="F42" s="46"/>
      <c r="G42" s="34">
        <v>275000</v>
      </c>
    </row>
    <row r="43" spans="1:7" ht="15.75" customHeight="1" thickBot="1" x14ac:dyDescent="0.3">
      <c r="A43" s="37">
        <v>3</v>
      </c>
      <c r="B43" s="45" t="s">
        <v>23</v>
      </c>
      <c r="C43" s="46"/>
      <c r="D43" s="46"/>
      <c r="E43" s="46"/>
      <c r="F43" s="46"/>
      <c r="G43" s="34">
        <v>160000</v>
      </c>
    </row>
    <row r="44" spans="1:7" ht="15.75" customHeight="1" thickBot="1" x14ac:dyDescent="0.3">
      <c r="A44" s="37">
        <v>4</v>
      </c>
      <c r="B44" s="45" t="s">
        <v>24</v>
      </c>
      <c r="C44" s="46"/>
      <c r="D44" s="46"/>
      <c r="E44" s="46"/>
      <c r="F44" s="46"/>
      <c r="G44" s="34">
        <v>30000</v>
      </c>
    </row>
    <row r="45" spans="1:7" ht="15.75" customHeight="1" thickBot="1" x14ac:dyDescent="0.3">
      <c r="A45" s="37">
        <v>5</v>
      </c>
      <c r="B45" s="45" t="s">
        <v>25</v>
      </c>
      <c r="C45" s="46"/>
      <c r="D45" s="46"/>
      <c r="E45" s="46"/>
      <c r="F45" s="46"/>
      <c r="G45" s="34">
        <v>1125000</v>
      </c>
    </row>
    <row r="46" spans="1:7" ht="23.25" customHeight="1" thickBot="1" x14ac:dyDescent="0.3">
      <c r="A46" s="37">
        <v>6</v>
      </c>
      <c r="B46" s="49" t="s">
        <v>45</v>
      </c>
      <c r="C46" s="50"/>
      <c r="D46" s="50"/>
      <c r="E46" s="50"/>
      <c r="F46" s="50"/>
      <c r="G46" s="40">
        <v>488250</v>
      </c>
    </row>
    <row r="47" spans="1:7" ht="15.75" thickBot="1" x14ac:dyDescent="0.3">
      <c r="A47" s="41"/>
      <c r="B47" s="51" t="s">
        <v>40</v>
      </c>
      <c r="C47" s="52"/>
      <c r="D47" s="52"/>
      <c r="E47" s="52"/>
      <c r="F47" s="52"/>
      <c r="G47" s="14">
        <f>SUM(G41:G46)</f>
        <v>2108250</v>
      </c>
    </row>
    <row r="48" spans="1:7" ht="15.75" thickBot="1" x14ac:dyDescent="0.3">
      <c r="A48" s="42"/>
      <c r="B48" s="51" t="s">
        <v>46</v>
      </c>
      <c r="C48" s="52"/>
      <c r="D48" s="52"/>
      <c r="E48" s="52"/>
      <c r="F48" s="53"/>
      <c r="G48" s="15">
        <f>G23+G30+G39+G47</f>
        <v>12149454</v>
      </c>
    </row>
    <row r="49" spans="1:7" ht="26.25" customHeight="1" thickBot="1" x14ac:dyDescent="0.3">
      <c r="A49" s="43"/>
      <c r="B49" s="54" t="s">
        <v>55</v>
      </c>
      <c r="C49" s="55"/>
      <c r="D49" s="55"/>
      <c r="E49" s="55"/>
      <c r="F49" s="56"/>
      <c r="G49" s="44">
        <f>75000+100000+250000</f>
        <v>425000</v>
      </c>
    </row>
    <row r="50" spans="1:7" ht="15.75" customHeight="1" thickBot="1" x14ac:dyDescent="0.3">
      <c r="A50" s="43"/>
      <c r="B50" s="47" t="s">
        <v>47</v>
      </c>
      <c r="C50" s="48"/>
      <c r="D50" s="48"/>
      <c r="E50" s="48"/>
      <c r="F50" s="48"/>
      <c r="G50" s="16">
        <v>5339535.25</v>
      </c>
    </row>
    <row r="51" spans="1:7" x14ac:dyDescent="0.25">
      <c r="A51" s="17"/>
      <c r="B51" s="17" t="s">
        <v>48</v>
      </c>
      <c r="C51" s="17"/>
      <c r="D51" s="17"/>
      <c r="E51" s="17"/>
      <c r="F51" s="17"/>
      <c r="G51" s="18" t="s">
        <v>51</v>
      </c>
    </row>
    <row r="52" spans="1:7" x14ac:dyDescent="0.25">
      <c r="A52" s="17"/>
      <c r="B52" s="17" t="s">
        <v>49</v>
      </c>
      <c r="C52" s="17"/>
      <c r="D52" s="17"/>
      <c r="E52" s="17"/>
      <c r="F52" s="17"/>
      <c r="G52" s="18" t="s">
        <v>51</v>
      </c>
    </row>
    <row r="53" spans="1:7" x14ac:dyDescent="0.25">
      <c r="A53" s="17"/>
      <c r="B53" s="20" t="s">
        <v>50</v>
      </c>
      <c r="C53" s="17"/>
      <c r="D53" s="17"/>
      <c r="E53" s="17"/>
      <c r="F53" s="17"/>
      <c r="G53" s="19">
        <v>2167600</v>
      </c>
    </row>
  </sheetData>
  <mergeCells count="46">
    <mergeCell ref="A5:G5"/>
    <mergeCell ref="A6:G6"/>
    <mergeCell ref="A7:G7"/>
    <mergeCell ref="B28:F28"/>
    <mergeCell ref="B29:F29"/>
    <mergeCell ref="B30:F30"/>
    <mergeCell ref="B31:F31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A8:B8"/>
    <mergeCell ref="A9:D9"/>
    <mergeCell ref="A10:D10"/>
    <mergeCell ref="A11:D11"/>
    <mergeCell ref="A12:D12"/>
    <mergeCell ref="A13:D13"/>
    <mergeCell ref="A14:D14"/>
    <mergeCell ref="A15:D15"/>
    <mergeCell ref="A16:D16"/>
    <mergeCell ref="A17:B17"/>
    <mergeCell ref="B32:F32"/>
    <mergeCell ref="B33:F33"/>
    <mergeCell ref="B34:F34"/>
    <mergeCell ref="B35:F35"/>
    <mergeCell ref="B36:F36"/>
    <mergeCell ref="B37:F37"/>
    <mergeCell ref="B50:F50"/>
    <mergeCell ref="B45:F45"/>
    <mergeCell ref="B46:F46"/>
    <mergeCell ref="B47:F47"/>
    <mergeCell ref="B48:F48"/>
    <mergeCell ref="B49:F49"/>
    <mergeCell ref="B43:F43"/>
    <mergeCell ref="B44:F44"/>
    <mergeCell ref="B38:F38"/>
    <mergeCell ref="B39:F39"/>
    <mergeCell ref="B40:F40"/>
    <mergeCell ref="B41:F41"/>
    <mergeCell ref="B42:F42"/>
  </mergeCells>
  <pageMargins left="0.62992125984251968" right="0.23622047244094491" top="0.31496062992125984" bottom="0.35433070866141736" header="0.31496062992125984" footer="0.31496062992125984"/>
  <pageSetup paperSize="9" scale="85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3"/>
    </sheetView>
  </sheetViews>
  <sheetFormatPr defaultRowHeight="15" x14ac:dyDescent="0.25"/>
  <cols>
    <col min="1" max="1" width="24.42578125" customWidth="1"/>
    <col min="2" max="2" width="16.42578125" customWidth="1"/>
    <col min="3" max="3" width="11.7109375" customWidth="1"/>
    <col min="4" max="4" width="16.7109375" customWidth="1"/>
    <col min="6" max="6" width="16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Утвержденная смета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2013-04-24T03:08:59Z</dcterms:modified>
</cp:coreProperties>
</file>